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880" yWindow="405" windowWidth="18975" windowHeight="11895"/>
  </bookViews>
  <sheets>
    <sheet name="Лист1" sheetId="1" r:id="rId1"/>
  </sheets>
  <definedNames>
    <definedName name="_xlnm.Print_Titles" localSheetId="0">Лист1!$10:$10</definedName>
    <definedName name="_xlnm.Print_Area" localSheetId="0">Лист1!$A$1:$N$57</definedName>
  </definedNames>
  <calcPr calcId="145621" iterateDelta="1E-4"/>
</workbook>
</file>

<file path=xl/calcChain.xml><?xml version="1.0" encoding="utf-8"?>
<calcChain xmlns="http://schemas.openxmlformats.org/spreadsheetml/2006/main">
  <c r="L15" i="1" l="1"/>
  <c r="M15" i="1"/>
  <c r="K15" i="1"/>
  <c r="N53" i="1"/>
  <c r="L41" i="1" l="1"/>
  <c r="L16" i="1" s="1"/>
  <c r="M41" i="1"/>
  <c r="M16" i="1" s="1"/>
  <c r="K41" i="1"/>
  <c r="K16" i="1" s="1"/>
  <c r="N44" i="1"/>
  <c r="N41" i="1" l="1"/>
  <c r="N16" i="1"/>
  <c r="N15" i="1"/>
  <c r="K36" i="1"/>
  <c r="L36" i="1"/>
  <c r="K28" i="1"/>
  <c r="K12" i="1" l="1"/>
  <c r="N38" i="1"/>
  <c r="M36" i="1"/>
  <c r="M12" i="1" s="1"/>
  <c r="M11" i="1" l="1"/>
  <c r="L28" i="1"/>
  <c r="L12" i="1" s="1"/>
  <c r="J28" i="1"/>
  <c r="N32" i="1"/>
  <c r="N51" i="1" l="1"/>
  <c r="N50" i="1"/>
  <c r="N49" i="1"/>
  <c r="N46" i="1"/>
  <c r="N45" i="1"/>
  <c r="M13" i="1"/>
  <c r="K33" i="1" l="1"/>
  <c r="K29" i="1" s="1"/>
  <c r="K13" i="1" s="1"/>
  <c r="K11" i="1" s="1"/>
  <c r="L33" i="1"/>
  <c r="L29" i="1" s="1"/>
  <c r="L13" i="1" s="1"/>
  <c r="L11" i="1" s="1"/>
  <c r="J29" i="1"/>
  <c r="N34" i="1"/>
  <c r="N28" i="1" l="1"/>
  <c r="L27" i="1"/>
  <c r="N29" i="1"/>
  <c r="J13" i="1"/>
  <c r="N13" i="1" s="1"/>
  <c r="K27" i="1"/>
  <c r="J27" i="1"/>
  <c r="J36" i="1"/>
  <c r="J12" i="1" s="1"/>
  <c r="J11" i="1" s="1"/>
  <c r="N33" i="1"/>
  <c r="N30" i="1"/>
  <c r="N36" i="1" l="1"/>
  <c r="N27" i="1"/>
  <c r="I11" i="1"/>
  <c r="I12" i="1" l="1"/>
  <c r="H22" i="1"/>
  <c r="N26" i="1" l="1"/>
  <c r="N23" i="1" l="1"/>
  <c r="N24" i="1"/>
  <c r="N25" i="1"/>
  <c r="G17" i="1" l="1"/>
  <c r="F11" i="1" l="1"/>
  <c r="F12" i="1" s="1"/>
  <c r="E11" i="1"/>
  <c r="E12" i="1" l="1"/>
  <c r="N18" i="1"/>
  <c r="N19" i="1"/>
  <c r="N20" i="1"/>
  <c r="N21" i="1"/>
  <c r="N17" i="1" l="1"/>
  <c r="G11" i="1"/>
  <c r="N22" i="1"/>
  <c r="H11" i="1"/>
  <c r="H12" i="1" s="1"/>
  <c r="G12" i="1" l="1"/>
  <c r="N12" i="1" s="1"/>
  <c r="N11" i="1"/>
</calcChain>
</file>

<file path=xl/sharedStrings.xml><?xml version="1.0" encoding="utf-8"?>
<sst xmlns="http://schemas.openxmlformats.org/spreadsheetml/2006/main" count="436" uniqueCount="98">
  <si>
    <t>Статус</t>
  </si>
  <si>
    <t>2019 год</t>
  </si>
  <si>
    <t>2020 год</t>
  </si>
  <si>
    <t>итого</t>
  </si>
  <si>
    <t>Государственная программа Кировской области</t>
  </si>
  <si>
    <t>Отдельное мероприятие 1</t>
  </si>
  <si>
    <t>Отдельное мероприятие 2</t>
  </si>
  <si>
    <t>Отдельное мероприятие 4</t>
  </si>
  <si>
    <t>Отдельное мероприятие 5</t>
  </si>
  <si>
    <t>Отдельное мероприятие 6</t>
  </si>
  <si>
    <t>Отдельное мероприятие 7</t>
  </si>
  <si>
    <t>к Государственной программе</t>
  </si>
  <si>
    <t>Главный распорядитель бюджетных средств</t>
  </si>
  <si>
    <t>Приложение № 3</t>
  </si>
  <si>
    <t>Расходы (прогноз, факт), тыс. рублей</t>
  </si>
  <si>
    <t>Х</t>
  </si>
  <si>
    <t>Подпрограмма</t>
  </si>
  <si>
    <t>1.1</t>
  </si>
  <si>
    <t>1.2</t>
  </si>
  <si>
    <t>1.3</t>
  </si>
  <si>
    <t>Отдельное мероприятие 3</t>
  </si>
  <si>
    <t>-</t>
  </si>
  <si>
    <t>2013 год
(факт)</t>
  </si>
  <si>
    <t>2014 год 
(факт)</t>
  </si>
  <si>
    <t>управление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</si>
  <si>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2016 году»</t>
  </si>
  <si>
    <t>1.4</t>
  </si>
  <si>
    <t>2.1</t>
  </si>
  <si>
    <t>2.2</t>
  </si>
  <si>
    <t>2.3</t>
  </si>
  <si>
    <t>2.4</t>
  </si>
  <si>
    <t>№
п/п</t>
  </si>
  <si>
    <t>2015 год
(факт)</t>
  </si>
  <si>
    <t>РАСХОДЫ</t>
  </si>
  <si>
    <t>на реализацию Государственной программы за счет средств областного бюджета</t>
  </si>
  <si>
    <t>Отдельное мероприятие 8</t>
  </si>
  <si>
    <t>Х – финансирование не требуется.</t>
  </si>
  <si>
    <t>Отдельное мероприятие 9</t>
  </si>
  <si>
    <t>Наименование государственной программы, отдельного мероприятия</t>
  </si>
  <si>
    <t>2016 год
(факт)</t>
  </si>
  <si>
    <t>3</t>
  </si>
  <si>
    <t>3.1</t>
  </si>
  <si>
    <t>3.2</t>
  </si>
  <si>
    <t>3.3</t>
  </si>
  <si>
    <t>3.4</t>
  </si>
  <si>
    <t>4</t>
  </si>
  <si>
    <t>«Оказание содействия добровольному переселению в Кировскую область соотечественников, проживающих за рубежом» на 2018 – 2020 годы</t>
  </si>
  <si>
    <t>4.1</t>
  </si>
  <si>
    <t>4.2</t>
  </si>
  <si>
    <t>4.3</t>
  </si>
  <si>
    <t>________________</t>
  </si>
  <si>
    <t>всего</t>
  </si>
  <si>
    <t>министерство здравоохранения Кировской области</t>
  </si>
  <si>
    <t>2021 год</t>
  </si>
  <si>
    <t>2017 год
(факт)</t>
  </si>
  <si>
    <t>«Содействие занятости населения Кировской области» на 2013 – 2021 годы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</si>
  <si>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2015 году»</t>
  </si>
  <si>
    <t>«Временная занятость работников организаций, находящихся под риском увольнения»</t>
  </si>
  <si>
    <t>«Опережающее профессиональное обучение и стажировка работников организаций, находящихся под риском увольнения, и граждан, ищущих работу»</t>
  </si>
  <si>
    <t>«Стимулирование занятости молодежи при реализации социальных проектов»</t>
  </si>
  <si>
    <t>«Социальная занятость инвалидов»</t>
  </si>
  <si>
    <t>«Обеспечение временной занятости работников, находящихся под риском увольнения»</t>
  </si>
  <si>
    <t>«Опережающее профессиональное обучение и стажировка (в том числе в другой местности) работников организаций, находящихся под риском увольнения, а также принятых на постоянную работу работников, уволенных из иных организаций в связи с ликвидацией либо сокращением численности или штата работников»</t>
  </si>
  <si>
    <t>«Возмещение работодателям, реализующим программы развития организации, расходов на частичную оплату труда работников, уволенных из иных организаций в связи с ликвидацией либо сокращением численности или штата работников, выпускников профессиональных образовательных организаций»</t>
  </si>
  <si>
    <t>«Возмещение работодателям затрат, связанных с трудоустройством инвалидов, включая создание инфраструктуры, адаптацию на рабочем месте и наставничество»</t>
  </si>
  <si>
    <t>«Создание правовых и информационных условий, способствующих добровольному переселению в Кировскую область соотечественников, проживающих за рубежом»</t>
  </si>
  <si>
    <t>«Организация приема участников Региональной программы переселения и членов их семей на территории Кировской области»</t>
  </si>
  <si>
    <t>«Создание условий для адаптации и жизнедеятельности участников Региональной программы переселения и членов их семей на территории Кировской области»</t>
  </si>
  <si>
    <t>«Обеспечение сферы здравоохранения Кировской области медицинскими работниками из числа участников Региональной программы переселения и членов их семей»</t>
  </si>
  <si>
    <t>«Организация сопровождения инвалидов молодого возраста при трудоустройстве»</t>
  </si>
  <si>
    <t>«Возмещение работодателям затрат, связанных с трудоустройством инвалидов молодого возраста, включая наставничество»</t>
  </si>
  <si>
    <t>«Организация профессионального обучения и дополнительного профессионального образования, включая обучение в другой местности, безработных инвалидов молодого возраста, а также организация профессиональной ориентации в целях выбора сферы деятельности (профессии), трудоустройства, прохождения профессионального обучения и получения дополнительного профессионального образования»</t>
  </si>
  <si>
    <t>«Реализация мероприятий активной политики занятости населения и повышения качества рабочей силы, в том числе в моногородах»</t>
  </si>
  <si>
    <t>«Реализация дополнительных мероприятий в сфере занятости населения, в том числе в моногородах»</t>
  </si>
  <si>
    <t>«Квотирование рабочих мест для трудоустройства инвалидов»</t>
  </si>
  <si>
    <t>«Определение потребности в привлечении иностранных работников»</t>
  </si>
  <si>
    <t>«Осуществление мониторинга и разработка прогнозных оценок состояния рынка труда»</t>
  </si>
  <si>
    <t>«Обеспечение реализации Государственной программы»</t>
  </si>
  <si>
    <t>«Стимулирование создания предприятиями, учреждениями, организациями дополнительных рабочих мест (в том числе специальных) для трудоустройства инвалидов»</t>
  </si>
  <si>
    <t>4.4</t>
  </si>
  <si>
    <t>«Организация сопровождения инвалидов молодого возраста при получении профессионального образования»</t>
  </si>
  <si>
    <t>Проект</t>
  </si>
  <si>
    <t>«Содействие занятости женщин – создание в Кировской области условий дошкольного образования для детей в возрасте до трех лет»</t>
  </si>
  <si>
    <t>5.1</t>
  </si>
  <si>
    <t xml:space="preserve"> «Системная поддержка и повышение качества жизни граждан старшего поколения в Кировской области»»</t>
  </si>
  <si>
    <t>5</t>
  </si>
  <si>
    <t>5.2</t>
  </si>
  <si>
    <t>5.3</t>
  </si>
  <si>
    <t>«Системная поддержка и повышение качества жизни граждан старшего поколения в Кировской области»</t>
  </si>
  <si>
    <t xml:space="preserve"> </t>
  </si>
  <si>
    <t>«Сопровождение инвалидов молодого возраста при получении ими профессионального образования и содействия в последующем трудоустройстве» на 2018 – 2021 годы</t>
  </si>
  <si>
    <t>«Информационное сопровождение реализации мероприятия по профессиональному обучению и дополнительному профессиональному образованию граждан предпенсионного возраста»</t>
  </si>
  <si>
    <t>в том числе по проектам</t>
  </si>
  <si>
    <t>проект</t>
  </si>
  <si>
    <t xml:space="preserve">Подпрограмма «Организация профессионального обучения и дополнительного профессионального образования граждан предпенсионного возраста в Кировской области» на 2019 – 
2021 годы
</t>
  </si>
  <si>
    <t>Приложение № 2</t>
  </si>
  <si>
    <t>2018 год
(факт)</t>
  </si>
  <si>
    <t xml:space="preserve"> «Разработка прогнозных оценок численности участников Подпрограммы и подготовка перечня востребованных профессий (специальностей) для профессионального обучения и дополнительного профессионального образования граждан предпенсионного возраста»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</si>
</sst>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2" fontId="1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/>
    <xf numFmtId="49" fontId="4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center" vertical="top"/>
    </xf>
    <xf numFmtId="0" fontId="4" fillId="0" borderId="0" xfId="0" applyFont="1" applyFill="1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abSelected="1" zoomScale="75" zoomScaleNormal="75" zoomScaleSheetLayoutView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K46" sqref="K46"/>
    </sheetView>
  </sheetViews>
  <sheetFormatPr defaultRowHeight="15.75" x14ac:dyDescent="0.25"/>
  <cols>
    <col min="1" max="1" width="5.42578125" style="1" customWidth="1"/>
    <col min="2" max="2" width="17.28515625" style="1" customWidth="1"/>
    <col min="3" max="3" width="44.7109375" style="1" customWidth="1"/>
    <col min="4" max="4" width="17.42578125" style="1" customWidth="1"/>
    <col min="5" max="8" width="10.5703125" style="1" bestFit="1" customWidth="1"/>
    <col min="9" max="9" width="10.7109375" style="1" bestFit="1" customWidth="1"/>
    <col min="10" max="11" width="10.5703125" style="1" bestFit="1" customWidth="1"/>
    <col min="12" max="12" width="12.7109375" style="1" bestFit="1" customWidth="1"/>
    <col min="13" max="13" width="10.5703125" style="1" customWidth="1"/>
    <col min="14" max="14" width="11.85546875" style="1" bestFit="1" customWidth="1"/>
    <col min="15" max="16384" width="9.140625" style="1"/>
  </cols>
  <sheetData>
    <row r="1" spans="1:14" ht="23.25" x14ac:dyDescent="0.35">
      <c r="J1" s="27" t="s">
        <v>95</v>
      </c>
    </row>
    <row r="3" spans="1:14" ht="23.25" x14ac:dyDescent="0.35">
      <c r="J3" s="27" t="s">
        <v>13</v>
      </c>
      <c r="K3" s="27"/>
      <c r="L3" s="27"/>
      <c r="M3" s="27"/>
      <c r="N3" s="27"/>
    </row>
    <row r="4" spans="1:14" ht="15.75" customHeight="1" x14ac:dyDescent="0.35">
      <c r="J4" s="19"/>
      <c r="K4" s="19"/>
      <c r="L4" s="20"/>
      <c r="M4" s="20"/>
      <c r="N4" s="20"/>
    </row>
    <row r="5" spans="1:14" s="25" customFormat="1" ht="64.5" customHeight="1" x14ac:dyDescent="0.25">
      <c r="J5" s="28" t="s">
        <v>11</v>
      </c>
      <c r="K5" s="28"/>
      <c r="L5" s="28"/>
      <c r="M5" s="28"/>
      <c r="N5" s="28"/>
    </row>
    <row r="6" spans="1:14" ht="22.5" x14ac:dyDescent="0.3">
      <c r="A6" s="43" t="s">
        <v>33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 ht="52.5" customHeight="1" x14ac:dyDescent="0.25">
      <c r="A7" s="51" t="s">
        <v>34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4" x14ac:dyDescent="0.25">
      <c r="A8" s="50" t="s">
        <v>31</v>
      </c>
      <c r="B8" s="50" t="s">
        <v>0</v>
      </c>
      <c r="C8" s="50" t="s">
        <v>38</v>
      </c>
      <c r="D8" s="50" t="s">
        <v>12</v>
      </c>
      <c r="E8" s="52" t="s">
        <v>14</v>
      </c>
      <c r="F8" s="52"/>
      <c r="G8" s="52"/>
      <c r="H8" s="52"/>
      <c r="I8" s="52"/>
      <c r="J8" s="52"/>
      <c r="K8" s="52"/>
      <c r="L8" s="52"/>
      <c r="M8" s="52"/>
      <c r="N8" s="52"/>
    </row>
    <row r="9" spans="1:14" ht="48.75" customHeight="1" x14ac:dyDescent="0.25">
      <c r="A9" s="50"/>
      <c r="B9" s="50"/>
      <c r="C9" s="50"/>
      <c r="D9" s="50"/>
      <c r="E9" s="21" t="s">
        <v>22</v>
      </c>
      <c r="F9" s="21" t="s">
        <v>23</v>
      </c>
      <c r="G9" s="21" t="s">
        <v>32</v>
      </c>
      <c r="H9" s="23" t="s">
        <v>39</v>
      </c>
      <c r="I9" s="30" t="s">
        <v>54</v>
      </c>
      <c r="J9" s="42" t="s">
        <v>96</v>
      </c>
      <c r="K9" s="22" t="s">
        <v>1</v>
      </c>
      <c r="L9" s="22" t="s">
        <v>2</v>
      </c>
      <c r="M9" s="29" t="s">
        <v>53</v>
      </c>
      <c r="N9" s="22" t="s">
        <v>3</v>
      </c>
    </row>
    <row r="10" spans="1:14" x14ac:dyDescent="0.25">
      <c r="A10" s="2">
        <v>1</v>
      </c>
      <c r="B10" s="2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  <c r="K10" s="2">
        <v>11</v>
      </c>
      <c r="L10" s="2">
        <v>12</v>
      </c>
      <c r="M10" s="2">
        <v>13</v>
      </c>
      <c r="N10" s="2">
        <v>14</v>
      </c>
    </row>
    <row r="11" spans="1:14" x14ac:dyDescent="0.25">
      <c r="A11" s="56"/>
      <c r="B11" s="47" t="s">
        <v>4</v>
      </c>
      <c r="C11" s="47" t="s">
        <v>55</v>
      </c>
      <c r="D11" s="4" t="s">
        <v>51</v>
      </c>
      <c r="E11" s="10">
        <f>E45+E46+E49+E50</f>
        <v>371537.5</v>
      </c>
      <c r="F11" s="10">
        <f>F45+F46+F49+F50</f>
        <v>339488.9</v>
      </c>
      <c r="G11" s="10">
        <f>G17+G45+G46+G49+G50</f>
        <v>285978.33</v>
      </c>
      <c r="H11" s="10">
        <f>H22+H45+H49+H50</f>
        <v>280774.91000000003</v>
      </c>
      <c r="I11" s="10">
        <f>I45+I49+I50+I51</f>
        <v>259095.18</v>
      </c>
      <c r="J11" s="13">
        <f>J12</f>
        <v>253752.28</v>
      </c>
      <c r="K11" s="13">
        <f t="shared" ref="K11:L11" si="0">K12+K13</f>
        <v>243475.20000000004</v>
      </c>
      <c r="L11" s="13">
        <f t="shared" si="0"/>
        <v>244025.69999999998</v>
      </c>
      <c r="M11" s="13">
        <f>M12</f>
        <v>244248.5</v>
      </c>
      <c r="N11" s="10">
        <f>SUM(E11:M11)</f>
        <v>2522376.5</v>
      </c>
    </row>
    <row r="12" spans="1:14" x14ac:dyDescent="0.25">
      <c r="A12" s="57"/>
      <c r="B12" s="48"/>
      <c r="C12" s="48"/>
      <c r="D12" s="4" t="s">
        <v>24</v>
      </c>
      <c r="E12" s="10">
        <f>E11</f>
        <v>371537.5</v>
      </c>
      <c r="F12" s="10">
        <f t="shared" ref="F12:I12" si="1">F11</f>
        <v>339488.9</v>
      </c>
      <c r="G12" s="10">
        <f t="shared" si="1"/>
        <v>285978.33</v>
      </c>
      <c r="H12" s="10">
        <f t="shared" si="1"/>
        <v>280774.91000000003</v>
      </c>
      <c r="I12" s="10">
        <f t="shared" si="1"/>
        <v>259095.18</v>
      </c>
      <c r="J12" s="13">
        <f>J28+J36+J45+J49+J50+J51</f>
        <v>253752.28</v>
      </c>
      <c r="K12" s="13">
        <f>K28+K41+K36+K45+K49+K50+K51+K53</f>
        <v>243475.20000000004</v>
      </c>
      <c r="L12" s="13">
        <f>L28+L41+L36+L45+L49+L50+L51+L53</f>
        <v>244025.69999999998</v>
      </c>
      <c r="M12" s="13">
        <f>M36+M41+M45+M53+M49+M50+M51</f>
        <v>244248.5</v>
      </c>
      <c r="N12" s="10">
        <f t="shared" ref="N12:N13" si="2">SUM(E12:M12)</f>
        <v>2522376.5</v>
      </c>
    </row>
    <row r="13" spans="1:14" ht="60.75" customHeight="1" x14ac:dyDescent="0.25">
      <c r="A13" s="57"/>
      <c r="B13" s="49"/>
      <c r="C13" s="49"/>
      <c r="D13" s="4" t="s">
        <v>52</v>
      </c>
      <c r="E13" s="10" t="s">
        <v>21</v>
      </c>
      <c r="F13" s="10" t="s">
        <v>21</v>
      </c>
      <c r="G13" s="10" t="s">
        <v>21</v>
      </c>
      <c r="H13" s="10" t="s">
        <v>21</v>
      </c>
      <c r="I13" s="10" t="s">
        <v>21</v>
      </c>
      <c r="J13" s="13">
        <f>J29</f>
        <v>0</v>
      </c>
      <c r="K13" s="13">
        <f t="shared" ref="K13:M13" si="3">K29</f>
        <v>0</v>
      </c>
      <c r="L13" s="13">
        <f t="shared" si="3"/>
        <v>0</v>
      </c>
      <c r="M13" s="13" t="str">
        <f t="shared" si="3"/>
        <v>-</v>
      </c>
      <c r="N13" s="10">
        <f t="shared" si="2"/>
        <v>0</v>
      </c>
    </row>
    <row r="14" spans="1:14" ht="33.75" customHeight="1" x14ac:dyDescent="0.25">
      <c r="A14" s="57"/>
      <c r="B14" s="3" t="s">
        <v>92</v>
      </c>
      <c r="C14" s="32"/>
      <c r="D14" s="4"/>
      <c r="E14" s="10"/>
      <c r="F14" s="10"/>
      <c r="G14" s="10"/>
      <c r="H14" s="10"/>
      <c r="I14" s="10"/>
      <c r="J14" s="13"/>
      <c r="K14" s="13"/>
      <c r="L14" s="13" t="s">
        <v>89</v>
      </c>
      <c r="M14" s="13"/>
      <c r="N14" s="10"/>
    </row>
    <row r="15" spans="1:14" ht="66.75" customHeight="1" x14ac:dyDescent="0.25">
      <c r="A15" s="57"/>
      <c r="B15" s="3" t="s">
        <v>93</v>
      </c>
      <c r="C15" s="12" t="s">
        <v>82</v>
      </c>
      <c r="D15" s="4" t="s">
        <v>24</v>
      </c>
      <c r="E15" s="10" t="s">
        <v>21</v>
      </c>
      <c r="F15" s="10" t="s">
        <v>21</v>
      </c>
      <c r="G15" s="10" t="s">
        <v>21</v>
      </c>
      <c r="H15" s="10" t="s">
        <v>21</v>
      </c>
      <c r="I15" s="10" t="s">
        <v>21</v>
      </c>
      <c r="J15" s="10" t="s">
        <v>21</v>
      </c>
      <c r="K15" s="13">
        <f>K53</f>
        <v>1080</v>
      </c>
      <c r="L15" s="13">
        <f t="shared" ref="L15:M15" si="4">L53</f>
        <v>0</v>
      </c>
      <c r="M15" s="13">
        <f t="shared" si="4"/>
        <v>0</v>
      </c>
      <c r="N15" s="10">
        <f>SUM(K15:M15)</f>
        <v>1080</v>
      </c>
    </row>
    <row r="16" spans="1:14" ht="60.75" customHeight="1" x14ac:dyDescent="0.25">
      <c r="A16" s="58"/>
      <c r="B16" s="3" t="s">
        <v>93</v>
      </c>
      <c r="C16" s="12" t="s">
        <v>84</v>
      </c>
      <c r="D16" s="4" t="s">
        <v>24</v>
      </c>
      <c r="E16" s="10" t="s">
        <v>21</v>
      </c>
      <c r="F16" s="10" t="s">
        <v>21</v>
      </c>
      <c r="G16" s="10" t="s">
        <v>21</v>
      </c>
      <c r="H16" s="10" t="s">
        <v>21</v>
      </c>
      <c r="I16" s="10" t="s">
        <v>21</v>
      </c>
      <c r="J16" s="10" t="s">
        <v>21</v>
      </c>
      <c r="K16" s="13">
        <f>K41</f>
        <v>1889.6</v>
      </c>
      <c r="L16" s="13">
        <f t="shared" ref="L16:M16" si="5">L41</f>
        <v>1889.6</v>
      </c>
      <c r="M16" s="13">
        <f t="shared" si="5"/>
        <v>1889.6</v>
      </c>
      <c r="N16" s="10">
        <f>SUM(K16:M16)</f>
        <v>5668.7999999999993</v>
      </c>
    </row>
    <row r="17" spans="1:14" ht="78.75" x14ac:dyDescent="0.25">
      <c r="A17" s="5">
        <v>1</v>
      </c>
      <c r="B17" s="6" t="s">
        <v>16</v>
      </c>
      <c r="C17" s="3" t="s">
        <v>56</v>
      </c>
      <c r="D17" s="4" t="s">
        <v>24</v>
      </c>
      <c r="E17" s="10" t="s">
        <v>21</v>
      </c>
      <c r="F17" s="10" t="s">
        <v>21</v>
      </c>
      <c r="G17" s="10">
        <f t="shared" ref="G17" si="6">SUM(G18:G21)</f>
        <v>1275.73</v>
      </c>
      <c r="H17" s="10" t="s">
        <v>21</v>
      </c>
      <c r="I17" s="10" t="s">
        <v>21</v>
      </c>
      <c r="J17" s="13" t="s">
        <v>21</v>
      </c>
      <c r="K17" s="13" t="s">
        <v>21</v>
      </c>
      <c r="L17" s="13" t="s">
        <v>21</v>
      </c>
      <c r="M17" s="13" t="s">
        <v>21</v>
      </c>
      <c r="N17" s="10">
        <f>SUM(E17:L17)</f>
        <v>1275.73</v>
      </c>
    </row>
    <row r="18" spans="1:14" ht="47.25" x14ac:dyDescent="0.25">
      <c r="A18" s="7" t="s">
        <v>17</v>
      </c>
      <c r="B18" s="6" t="s">
        <v>5</v>
      </c>
      <c r="C18" s="9" t="s">
        <v>57</v>
      </c>
      <c r="D18" s="4" t="s">
        <v>24</v>
      </c>
      <c r="E18" s="10" t="s">
        <v>21</v>
      </c>
      <c r="F18" s="10" t="s">
        <v>21</v>
      </c>
      <c r="G18" s="10">
        <v>348.04</v>
      </c>
      <c r="H18" s="10" t="s">
        <v>21</v>
      </c>
      <c r="I18" s="10" t="s">
        <v>21</v>
      </c>
      <c r="J18" s="13" t="s">
        <v>21</v>
      </c>
      <c r="K18" s="13" t="s">
        <v>21</v>
      </c>
      <c r="L18" s="13" t="s">
        <v>21</v>
      </c>
      <c r="M18" s="13" t="s">
        <v>21</v>
      </c>
      <c r="N18" s="10">
        <f t="shared" ref="N18:N21" si="7">SUM(E18:L18)</f>
        <v>348.04</v>
      </c>
    </row>
    <row r="19" spans="1:14" ht="63" x14ac:dyDescent="0.25">
      <c r="A19" s="8" t="s">
        <v>18</v>
      </c>
      <c r="B19" s="3" t="s">
        <v>6</v>
      </c>
      <c r="C19" s="3" t="s">
        <v>58</v>
      </c>
      <c r="D19" s="4" t="s">
        <v>24</v>
      </c>
      <c r="E19" s="10" t="s">
        <v>21</v>
      </c>
      <c r="F19" s="10" t="s">
        <v>21</v>
      </c>
      <c r="G19" s="10">
        <v>157.69</v>
      </c>
      <c r="H19" s="10" t="s">
        <v>21</v>
      </c>
      <c r="I19" s="10" t="s">
        <v>21</v>
      </c>
      <c r="J19" s="13" t="s">
        <v>21</v>
      </c>
      <c r="K19" s="13" t="s">
        <v>21</v>
      </c>
      <c r="L19" s="13" t="s">
        <v>21</v>
      </c>
      <c r="M19" s="13" t="s">
        <v>21</v>
      </c>
      <c r="N19" s="10">
        <f t="shared" si="7"/>
        <v>157.69</v>
      </c>
    </row>
    <row r="20" spans="1:14" ht="31.5" x14ac:dyDescent="0.25">
      <c r="A20" s="8" t="s">
        <v>19</v>
      </c>
      <c r="B20" s="3" t="s">
        <v>20</v>
      </c>
      <c r="C20" s="3" t="s">
        <v>59</v>
      </c>
      <c r="D20" s="4" t="s">
        <v>24</v>
      </c>
      <c r="E20" s="10" t="s">
        <v>21</v>
      </c>
      <c r="F20" s="10" t="s">
        <v>21</v>
      </c>
      <c r="G20" s="10">
        <v>525</v>
      </c>
      <c r="H20" s="10" t="s">
        <v>21</v>
      </c>
      <c r="I20" s="10" t="s">
        <v>21</v>
      </c>
      <c r="J20" s="13" t="s">
        <v>21</v>
      </c>
      <c r="K20" s="13" t="s">
        <v>21</v>
      </c>
      <c r="L20" s="13" t="s">
        <v>21</v>
      </c>
      <c r="M20" s="13" t="s">
        <v>21</v>
      </c>
      <c r="N20" s="10">
        <f t="shared" si="7"/>
        <v>525</v>
      </c>
    </row>
    <row r="21" spans="1:14" ht="31.5" x14ac:dyDescent="0.25">
      <c r="A21" s="8" t="s">
        <v>26</v>
      </c>
      <c r="B21" s="3" t="s">
        <v>7</v>
      </c>
      <c r="C21" s="3" t="s">
        <v>60</v>
      </c>
      <c r="D21" s="4" t="s">
        <v>24</v>
      </c>
      <c r="E21" s="10" t="s">
        <v>21</v>
      </c>
      <c r="F21" s="10" t="s">
        <v>21</v>
      </c>
      <c r="G21" s="10">
        <v>245</v>
      </c>
      <c r="H21" s="10" t="s">
        <v>21</v>
      </c>
      <c r="I21" s="10" t="s">
        <v>21</v>
      </c>
      <c r="J21" s="13" t="s">
        <v>21</v>
      </c>
      <c r="K21" s="13" t="s">
        <v>21</v>
      </c>
      <c r="L21" s="13" t="s">
        <v>21</v>
      </c>
      <c r="M21" s="13" t="s">
        <v>21</v>
      </c>
      <c r="N21" s="10">
        <f t="shared" si="7"/>
        <v>245</v>
      </c>
    </row>
    <row r="22" spans="1:14" ht="78.75" x14ac:dyDescent="0.25">
      <c r="A22" s="21">
        <v>2</v>
      </c>
      <c r="B22" s="12" t="s">
        <v>16</v>
      </c>
      <c r="C22" s="12" t="s">
        <v>25</v>
      </c>
      <c r="D22" s="21" t="s">
        <v>24</v>
      </c>
      <c r="E22" s="13" t="s">
        <v>21</v>
      </c>
      <c r="F22" s="13" t="s">
        <v>21</v>
      </c>
      <c r="G22" s="13" t="s">
        <v>21</v>
      </c>
      <c r="H22" s="13">
        <f>H23+H24+H25+H26</f>
        <v>9007.4</v>
      </c>
      <c r="I22" s="13" t="s">
        <v>21</v>
      </c>
      <c r="J22" s="13" t="s">
        <v>21</v>
      </c>
      <c r="K22" s="13" t="s">
        <v>21</v>
      </c>
      <c r="L22" s="13" t="s">
        <v>21</v>
      </c>
      <c r="M22" s="13" t="s">
        <v>21</v>
      </c>
      <c r="N22" s="13">
        <f>H22</f>
        <v>9007.4</v>
      </c>
    </row>
    <row r="23" spans="1:14" ht="47.25" x14ac:dyDescent="0.25">
      <c r="A23" s="14" t="s">
        <v>27</v>
      </c>
      <c r="B23" s="12" t="s">
        <v>5</v>
      </c>
      <c r="C23" s="12" t="s">
        <v>61</v>
      </c>
      <c r="D23" s="21" t="s">
        <v>24</v>
      </c>
      <c r="E23" s="13" t="s">
        <v>21</v>
      </c>
      <c r="F23" s="13" t="s">
        <v>21</v>
      </c>
      <c r="G23" s="13" t="s">
        <v>21</v>
      </c>
      <c r="H23" s="13">
        <v>3712.3</v>
      </c>
      <c r="I23" s="13" t="s">
        <v>21</v>
      </c>
      <c r="J23" s="13" t="s">
        <v>21</v>
      </c>
      <c r="K23" s="13" t="s">
        <v>21</v>
      </c>
      <c r="L23" s="13" t="s">
        <v>21</v>
      </c>
      <c r="M23" s="13" t="s">
        <v>21</v>
      </c>
      <c r="N23" s="13">
        <f t="shared" ref="N23:N26" si="8">H23</f>
        <v>3712.3</v>
      </c>
    </row>
    <row r="24" spans="1:14" ht="141.75" x14ac:dyDescent="0.25">
      <c r="A24" s="14" t="s">
        <v>28</v>
      </c>
      <c r="B24" s="12" t="s">
        <v>6</v>
      </c>
      <c r="C24" s="3" t="s">
        <v>62</v>
      </c>
      <c r="D24" s="21" t="s">
        <v>24</v>
      </c>
      <c r="E24" s="13" t="s">
        <v>21</v>
      </c>
      <c r="F24" s="13" t="s">
        <v>21</v>
      </c>
      <c r="G24" s="13" t="s">
        <v>21</v>
      </c>
      <c r="H24" s="13">
        <v>1919.1</v>
      </c>
      <c r="I24" s="13" t="s">
        <v>21</v>
      </c>
      <c r="J24" s="13" t="s">
        <v>21</v>
      </c>
      <c r="K24" s="13" t="s">
        <v>21</v>
      </c>
      <c r="L24" s="13" t="s">
        <v>21</v>
      </c>
      <c r="M24" s="13" t="s">
        <v>21</v>
      </c>
      <c r="N24" s="13">
        <f t="shared" si="8"/>
        <v>1919.1</v>
      </c>
    </row>
    <row r="25" spans="1:14" ht="141.75" x14ac:dyDescent="0.25">
      <c r="A25" s="15" t="s">
        <v>29</v>
      </c>
      <c r="B25" s="12" t="s">
        <v>20</v>
      </c>
      <c r="C25" s="18" t="s">
        <v>63</v>
      </c>
      <c r="D25" s="21" t="s">
        <v>24</v>
      </c>
      <c r="E25" s="13" t="s">
        <v>21</v>
      </c>
      <c r="F25" s="13" t="s">
        <v>21</v>
      </c>
      <c r="G25" s="13" t="s">
        <v>21</v>
      </c>
      <c r="H25" s="13">
        <v>3295.6</v>
      </c>
      <c r="I25" s="13" t="s">
        <v>21</v>
      </c>
      <c r="J25" s="13" t="s">
        <v>21</v>
      </c>
      <c r="K25" s="13" t="s">
        <v>21</v>
      </c>
      <c r="L25" s="13" t="s">
        <v>21</v>
      </c>
      <c r="M25" s="13" t="s">
        <v>21</v>
      </c>
      <c r="N25" s="13">
        <f t="shared" si="8"/>
        <v>3295.6</v>
      </c>
    </row>
    <row r="26" spans="1:14" ht="78.75" x14ac:dyDescent="0.25">
      <c r="A26" s="16" t="s">
        <v>30</v>
      </c>
      <c r="B26" s="12" t="s">
        <v>7</v>
      </c>
      <c r="C26" s="17" t="s">
        <v>64</v>
      </c>
      <c r="D26" s="21" t="s">
        <v>24</v>
      </c>
      <c r="E26" s="13" t="s">
        <v>21</v>
      </c>
      <c r="F26" s="13" t="s">
        <v>21</v>
      </c>
      <c r="G26" s="13" t="s">
        <v>21</v>
      </c>
      <c r="H26" s="13">
        <v>80.400000000000006</v>
      </c>
      <c r="I26" s="13" t="s">
        <v>21</v>
      </c>
      <c r="J26" s="13" t="s">
        <v>21</v>
      </c>
      <c r="K26" s="13" t="s">
        <v>21</v>
      </c>
      <c r="L26" s="13" t="s">
        <v>21</v>
      </c>
      <c r="M26" s="13" t="s">
        <v>21</v>
      </c>
      <c r="N26" s="13">
        <f t="shared" si="8"/>
        <v>80.400000000000006</v>
      </c>
    </row>
    <row r="27" spans="1:14" x14ac:dyDescent="0.25">
      <c r="A27" s="53" t="s">
        <v>40</v>
      </c>
      <c r="B27" s="47" t="s">
        <v>16</v>
      </c>
      <c r="C27" s="44" t="s">
        <v>46</v>
      </c>
      <c r="D27" s="24" t="s">
        <v>51</v>
      </c>
      <c r="E27" s="13" t="s">
        <v>21</v>
      </c>
      <c r="F27" s="13" t="s">
        <v>21</v>
      </c>
      <c r="G27" s="13" t="s">
        <v>21</v>
      </c>
      <c r="H27" s="13" t="s">
        <v>21</v>
      </c>
      <c r="I27" s="13" t="s">
        <v>21</v>
      </c>
      <c r="J27" s="13">
        <f>SUM(J28:J29)</f>
        <v>200</v>
      </c>
      <c r="K27" s="13">
        <f t="shared" ref="K27:N27" si="9">SUM(K28:K29)</f>
        <v>240.5</v>
      </c>
      <c r="L27" s="13">
        <f t="shared" si="9"/>
        <v>240.5</v>
      </c>
      <c r="M27" s="13" t="s">
        <v>21</v>
      </c>
      <c r="N27" s="13">
        <f t="shared" si="9"/>
        <v>681</v>
      </c>
    </row>
    <row r="28" spans="1:14" x14ac:dyDescent="0.25">
      <c r="A28" s="54"/>
      <c r="B28" s="48"/>
      <c r="C28" s="45"/>
      <c r="D28" s="26" t="s">
        <v>24</v>
      </c>
      <c r="E28" s="13" t="s">
        <v>21</v>
      </c>
      <c r="F28" s="13" t="s">
        <v>21</v>
      </c>
      <c r="G28" s="13" t="s">
        <v>21</v>
      </c>
      <c r="H28" s="13" t="s">
        <v>21</v>
      </c>
      <c r="I28" s="13" t="s">
        <v>21</v>
      </c>
      <c r="J28" s="13">
        <f>SUM(J30,J32)</f>
        <v>200</v>
      </c>
      <c r="K28" s="13">
        <f t="shared" ref="K28:L28" si="10">SUM(K30,K32)</f>
        <v>240.5</v>
      </c>
      <c r="L28" s="13">
        <f t="shared" si="10"/>
        <v>240.5</v>
      </c>
      <c r="M28" s="13" t="s">
        <v>21</v>
      </c>
      <c r="N28" s="13">
        <f t="shared" ref="N28:N29" si="11">SUM(J28:L28)</f>
        <v>681</v>
      </c>
    </row>
    <row r="29" spans="1:14" ht="63" x14ac:dyDescent="0.25">
      <c r="A29" s="55"/>
      <c r="B29" s="49"/>
      <c r="C29" s="46"/>
      <c r="D29" s="26" t="s">
        <v>52</v>
      </c>
      <c r="E29" s="13" t="s">
        <v>21</v>
      </c>
      <c r="F29" s="13" t="s">
        <v>21</v>
      </c>
      <c r="G29" s="13" t="s">
        <v>21</v>
      </c>
      <c r="H29" s="13" t="s">
        <v>21</v>
      </c>
      <c r="I29" s="13" t="s">
        <v>21</v>
      </c>
      <c r="J29" s="13">
        <f>J33</f>
        <v>0</v>
      </c>
      <c r="K29" s="13">
        <f t="shared" ref="K29:L29" si="12">K33</f>
        <v>0</v>
      </c>
      <c r="L29" s="13">
        <f t="shared" si="12"/>
        <v>0</v>
      </c>
      <c r="M29" s="13" t="s">
        <v>21</v>
      </c>
      <c r="N29" s="13">
        <f t="shared" si="11"/>
        <v>0</v>
      </c>
    </row>
    <row r="30" spans="1:14" ht="78.75" x14ac:dyDescent="0.25">
      <c r="A30" s="16" t="s">
        <v>41</v>
      </c>
      <c r="B30" s="12" t="s">
        <v>5</v>
      </c>
      <c r="C30" s="17" t="s">
        <v>65</v>
      </c>
      <c r="D30" s="24" t="s">
        <v>24</v>
      </c>
      <c r="E30" s="13" t="s">
        <v>21</v>
      </c>
      <c r="F30" s="13" t="s">
        <v>21</v>
      </c>
      <c r="G30" s="13" t="s">
        <v>21</v>
      </c>
      <c r="H30" s="13" t="s">
        <v>21</v>
      </c>
      <c r="I30" s="13" t="s">
        <v>21</v>
      </c>
      <c r="J30" s="13">
        <v>185.5</v>
      </c>
      <c r="K30" s="13">
        <v>185.5</v>
      </c>
      <c r="L30" s="13">
        <v>185.5</v>
      </c>
      <c r="M30" s="13" t="s">
        <v>21</v>
      </c>
      <c r="N30" s="13">
        <f>SUM(J30:L30)</f>
        <v>556.5</v>
      </c>
    </row>
    <row r="31" spans="1:14" ht="63" x14ac:dyDescent="0.25">
      <c r="A31" s="16" t="s">
        <v>42</v>
      </c>
      <c r="B31" s="12" t="s">
        <v>6</v>
      </c>
      <c r="C31" s="17" t="s">
        <v>66</v>
      </c>
      <c r="D31" s="24" t="s">
        <v>24</v>
      </c>
      <c r="E31" s="13" t="s">
        <v>21</v>
      </c>
      <c r="F31" s="13" t="s">
        <v>21</v>
      </c>
      <c r="G31" s="13" t="s">
        <v>21</v>
      </c>
      <c r="H31" s="13" t="s">
        <v>21</v>
      </c>
      <c r="I31" s="13" t="s">
        <v>21</v>
      </c>
      <c r="J31" s="13" t="s">
        <v>15</v>
      </c>
      <c r="K31" s="13" t="s">
        <v>15</v>
      </c>
      <c r="L31" s="13" t="s">
        <v>15</v>
      </c>
      <c r="M31" s="13" t="s">
        <v>21</v>
      </c>
      <c r="N31" s="13" t="s">
        <v>15</v>
      </c>
    </row>
    <row r="32" spans="1:14" ht="78.75" x14ac:dyDescent="0.25">
      <c r="A32" s="16" t="s">
        <v>43</v>
      </c>
      <c r="B32" s="12" t="s">
        <v>20</v>
      </c>
      <c r="C32" s="17" t="s">
        <v>67</v>
      </c>
      <c r="D32" s="24" t="s">
        <v>24</v>
      </c>
      <c r="E32" s="13" t="s">
        <v>21</v>
      </c>
      <c r="F32" s="13" t="s">
        <v>21</v>
      </c>
      <c r="G32" s="13" t="s">
        <v>21</v>
      </c>
      <c r="H32" s="13" t="s">
        <v>21</v>
      </c>
      <c r="I32" s="13" t="s">
        <v>21</v>
      </c>
      <c r="J32" s="13">
        <v>14.5</v>
      </c>
      <c r="K32" s="13">
        <v>55</v>
      </c>
      <c r="L32" s="13">
        <v>55</v>
      </c>
      <c r="M32" s="13" t="s">
        <v>21</v>
      </c>
      <c r="N32" s="13">
        <f>SUM(J32:L32)</f>
        <v>124.5</v>
      </c>
    </row>
    <row r="33" spans="1:14" x14ac:dyDescent="0.25">
      <c r="A33" s="53" t="s">
        <v>44</v>
      </c>
      <c r="B33" s="59" t="s">
        <v>7</v>
      </c>
      <c r="C33" s="44" t="s">
        <v>68</v>
      </c>
      <c r="D33" s="24" t="s">
        <v>51</v>
      </c>
      <c r="E33" s="13" t="s">
        <v>21</v>
      </c>
      <c r="F33" s="13" t="s">
        <v>21</v>
      </c>
      <c r="G33" s="13" t="s">
        <v>21</v>
      </c>
      <c r="H33" s="13" t="s">
        <v>21</v>
      </c>
      <c r="I33" s="13" t="s">
        <v>21</v>
      </c>
      <c r="J33" s="13">
        <v>0</v>
      </c>
      <c r="K33" s="13">
        <f t="shared" ref="K33:L33" si="13">K34</f>
        <v>0</v>
      </c>
      <c r="L33" s="13">
        <f t="shared" si="13"/>
        <v>0</v>
      </c>
      <c r="M33" s="13" t="s">
        <v>21</v>
      </c>
      <c r="N33" s="13">
        <f t="shared" ref="N33" si="14">SUM(J33:L33)</f>
        <v>0</v>
      </c>
    </row>
    <row r="34" spans="1:14" ht="63" x14ac:dyDescent="0.25">
      <c r="A34" s="54"/>
      <c r="B34" s="60"/>
      <c r="C34" s="45"/>
      <c r="D34" s="26" t="s">
        <v>52</v>
      </c>
      <c r="E34" s="13" t="s">
        <v>21</v>
      </c>
      <c r="F34" s="13" t="s">
        <v>21</v>
      </c>
      <c r="G34" s="13" t="s">
        <v>21</v>
      </c>
      <c r="H34" s="13" t="s">
        <v>21</v>
      </c>
      <c r="I34" s="13" t="s">
        <v>21</v>
      </c>
      <c r="J34" s="13">
        <v>0</v>
      </c>
      <c r="K34" s="13">
        <v>0</v>
      </c>
      <c r="L34" s="13">
        <v>0</v>
      </c>
      <c r="M34" s="13" t="s">
        <v>21</v>
      </c>
      <c r="N34" s="13">
        <f t="shared" ref="N34" si="15">SUM(J34:L34)</f>
        <v>0</v>
      </c>
    </row>
    <row r="35" spans="1:14" x14ac:dyDescent="0.25">
      <c r="A35" s="55"/>
      <c r="B35" s="61"/>
      <c r="C35" s="46"/>
      <c r="D35" s="40" t="s">
        <v>24</v>
      </c>
      <c r="E35" s="13" t="s">
        <v>21</v>
      </c>
      <c r="F35" s="13" t="s">
        <v>21</v>
      </c>
      <c r="G35" s="13" t="s">
        <v>21</v>
      </c>
      <c r="H35" s="13" t="s">
        <v>21</v>
      </c>
      <c r="I35" s="13" t="s">
        <v>21</v>
      </c>
      <c r="J35" s="13" t="s">
        <v>15</v>
      </c>
      <c r="K35" s="13" t="s">
        <v>15</v>
      </c>
      <c r="L35" s="13" t="s">
        <v>15</v>
      </c>
      <c r="M35" s="13" t="s">
        <v>21</v>
      </c>
      <c r="N35" s="13" t="s">
        <v>15</v>
      </c>
    </row>
    <row r="36" spans="1:14" ht="78.75" x14ac:dyDescent="0.25">
      <c r="A36" s="16" t="s">
        <v>45</v>
      </c>
      <c r="B36" s="12" t="s">
        <v>16</v>
      </c>
      <c r="C36" s="17" t="s">
        <v>90</v>
      </c>
      <c r="D36" s="24" t="s">
        <v>24</v>
      </c>
      <c r="E36" s="13" t="s">
        <v>21</v>
      </c>
      <c r="F36" s="13" t="s">
        <v>21</v>
      </c>
      <c r="G36" s="13" t="s">
        <v>21</v>
      </c>
      <c r="H36" s="13" t="s">
        <v>21</v>
      </c>
      <c r="I36" s="13" t="s">
        <v>21</v>
      </c>
      <c r="J36" s="13">
        <f>SUM(J37:J39)</f>
        <v>326.10000000000002</v>
      </c>
      <c r="K36" s="13">
        <f t="shared" ref="K36:M36" si="16">SUM(K37:K39)</f>
        <v>350</v>
      </c>
      <c r="L36" s="13">
        <f t="shared" si="16"/>
        <v>350</v>
      </c>
      <c r="M36" s="13">
        <f t="shared" si="16"/>
        <v>350</v>
      </c>
      <c r="N36" s="13">
        <f>SUM(J36:M36)</f>
        <v>1376.1</v>
      </c>
    </row>
    <row r="37" spans="1:14" ht="31.5" x14ac:dyDescent="0.25">
      <c r="A37" s="16" t="s">
        <v>47</v>
      </c>
      <c r="B37" s="12" t="s">
        <v>5</v>
      </c>
      <c r="C37" s="17" t="s">
        <v>69</v>
      </c>
      <c r="D37" s="24" t="s">
        <v>24</v>
      </c>
      <c r="E37" s="13" t="s">
        <v>21</v>
      </c>
      <c r="F37" s="13" t="s">
        <v>21</v>
      </c>
      <c r="G37" s="13" t="s">
        <v>21</v>
      </c>
      <c r="H37" s="13" t="s">
        <v>21</v>
      </c>
      <c r="I37" s="13" t="s">
        <v>21</v>
      </c>
      <c r="J37" s="13" t="s">
        <v>15</v>
      </c>
      <c r="K37" s="13" t="s">
        <v>15</v>
      </c>
      <c r="L37" s="13" t="s">
        <v>15</v>
      </c>
      <c r="M37" s="13" t="s">
        <v>15</v>
      </c>
      <c r="N37" s="13" t="s">
        <v>15</v>
      </c>
    </row>
    <row r="38" spans="1:14" ht="63" x14ac:dyDescent="0.25">
      <c r="A38" s="16" t="s">
        <v>48</v>
      </c>
      <c r="B38" s="12" t="s">
        <v>6</v>
      </c>
      <c r="C38" s="17" t="s">
        <v>70</v>
      </c>
      <c r="D38" s="24" t="s">
        <v>24</v>
      </c>
      <c r="E38" s="13" t="s">
        <v>21</v>
      </c>
      <c r="F38" s="13" t="s">
        <v>21</v>
      </c>
      <c r="G38" s="13" t="s">
        <v>21</v>
      </c>
      <c r="H38" s="13" t="s">
        <v>21</v>
      </c>
      <c r="I38" s="13" t="s">
        <v>21</v>
      </c>
      <c r="J38" s="13">
        <v>326.10000000000002</v>
      </c>
      <c r="K38" s="13">
        <v>350</v>
      </c>
      <c r="L38" s="13">
        <v>350</v>
      </c>
      <c r="M38" s="13">
        <v>350</v>
      </c>
      <c r="N38" s="13">
        <f>SUM(J38:M38)</f>
        <v>1376.1</v>
      </c>
    </row>
    <row r="39" spans="1:14" ht="189" x14ac:dyDescent="0.25">
      <c r="A39" s="16" t="s">
        <v>49</v>
      </c>
      <c r="B39" s="12" t="s">
        <v>20</v>
      </c>
      <c r="C39" s="17" t="s">
        <v>71</v>
      </c>
      <c r="D39" s="24" t="s">
        <v>24</v>
      </c>
      <c r="E39" s="13" t="s">
        <v>21</v>
      </c>
      <c r="F39" s="13" t="s">
        <v>21</v>
      </c>
      <c r="G39" s="13" t="s">
        <v>21</v>
      </c>
      <c r="H39" s="13" t="s">
        <v>21</v>
      </c>
      <c r="I39" s="13" t="s">
        <v>21</v>
      </c>
      <c r="J39" s="13" t="s">
        <v>15</v>
      </c>
      <c r="K39" s="13" t="s">
        <v>15</v>
      </c>
      <c r="L39" s="13" t="s">
        <v>15</v>
      </c>
      <c r="M39" s="13" t="s">
        <v>15</v>
      </c>
      <c r="N39" s="13" t="s">
        <v>15</v>
      </c>
    </row>
    <row r="40" spans="1:14" ht="47.25" x14ac:dyDescent="0.25">
      <c r="A40" s="16" t="s">
        <v>79</v>
      </c>
      <c r="B40" s="12" t="s">
        <v>7</v>
      </c>
      <c r="C40" s="17" t="s">
        <v>80</v>
      </c>
      <c r="D40" s="31" t="s">
        <v>24</v>
      </c>
      <c r="E40" s="13" t="s">
        <v>21</v>
      </c>
      <c r="F40" s="13" t="s">
        <v>21</v>
      </c>
      <c r="G40" s="13" t="s">
        <v>21</v>
      </c>
      <c r="H40" s="13" t="s">
        <v>21</v>
      </c>
      <c r="I40" s="13" t="s">
        <v>21</v>
      </c>
      <c r="J40" s="13" t="s">
        <v>21</v>
      </c>
      <c r="K40" s="13" t="s">
        <v>15</v>
      </c>
      <c r="L40" s="13" t="s">
        <v>15</v>
      </c>
      <c r="M40" s="13" t="s">
        <v>15</v>
      </c>
      <c r="N40" s="13" t="s">
        <v>15</v>
      </c>
    </row>
    <row r="41" spans="1:14" ht="99.75" customHeight="1" x14ac:dyDescent="0.25">
      <c r="A41" s="16" t="s">
        <v>85</v>
      </c>
      <c r="B41" s="12" t="s">
        <v>16</v>
      </c>
      <c r="C41" s="12" t="s">
        <v>94</v>
      </c>
      <c r="D41" s="33" t="s">
        <v>24</v>
      </c>
      <c r="E41" s="13" t="s">
        <v>21</v>
      </c>
      <c r="F41" s="13" t="s">
        <v>21</v>
      </c>
      <c r="G41" s="13" t="s">
        <v>21</v>
      </c>
      <c r="H41" s="13" t="s">
        <v>21</v>
      </c>
      <c r="I41" s="13" t="s">
        <v>21</v>
      </c>
      <c r="J41" s="13"/>
      <c r="K41" s="13">
        <f>K44</f>
        <v>1889.6</v>
      </c>
      <c r="L41" s="13">
        <f t="shared" ref="L41:M41" si="17">L44</f>
        <v>1889.6</v>
      </c>
      <c r="M41" s="13">
        <f t="shared" si="17"/>
        <v>1889.6</v>
      </c>
      <c r="N41" s="13">
        <f>SUM(K41:M41)</f>
        <v>5668.7999999999993</v>
      </c>
    </row>
    <row r="42" spans="1:14" ht="131.25" customHeight="1" x14ac:dyDescent="0.25">
      <c r="A42" s="16" t="s">
        <v>83</v>
      </c>
      <c r="B42" s="12" t="s">
        <v>5</v>
      </c>
      <c r="C42" s="17" t="s">
        <v>97</v>
      </c>
      <c r="D42" s="41" t="s">
        <v>24</v>
      </c>
      <c r="E42" s="13" t="s">
        <v>21</v>
      </c>
      <c r="F42" s="13" t="s">
        <v>21</v>
      </c>
      <c r="G42" s="13" t="s">
        <v>21</v>
      </c>
      <c r="H42" s="13" t="s">
        <v>21</v>
      </c>
      <c r="I42" s="13" t="s">
        <v>21</v>
      </c>
      <c r="J42" s="13" t="s">
        <v>21</v>
      </c>
      <c r="K42" s="13" t="s">
        <v>15</v>
      </c>
      <c r="L42" s="13" t="s">
        <v>15</v>
      </c>
      <c r="M42" s="13" t="s">
        <v>15</v>
      </c>
      <c r="N42" s="13" t="s">
        <v>15</v>
      </c>
    </row>
    <row r="43" spans="1:14" s="34" customFormat="1" ht="96.75" customHeight="1" x14ac:dyDescent="0.25">
      <c r="A43" s="16" t="s">
        <v>86</v>
      </c>
      <c r="B43" s="12" t="s">
        <v>6</v>
      </c>
      <c r="C43" s="17" t="s">
        <v>91</v>
      </c>
      <c r="D43" s="41" t="s">
        <v>24</v>
      </c>
      <c r="E43" s="13" t="s">
        <v>21</v>
      </c>
      <c r="F43" s="13" t="s">
        <v>21</v>
      </c>
      <c r="G43" s="13" t="s">
        <v>21</v>
      </c>
      <c r="H43" s="13" t="s">
        <v>21</v>
      </c>
      <c r="I43" s="13" t="s">
        <v>21</v>
      </c>
      <c r="J43" s="13" t="s">
        <v>21</v>
      </c>
      <c r="K43" s="13" t="s">
        <v>15</v>
      </c>
      <c r="L43" s="13" t="s">
        <v>15</v>
      </c>
      <c r="M43" s="13" t="s">
        <v>15</v>
      </c>
      <c r="N43" s="13" t="s">
        <v>15</v>
      </c>
    </row>
    <row r="44" spans="1:14" s="39" customFormat="1" ht="50.25" customHeight="1" x14ac:dyDescent="0.25">
      <c r="A44" s="35" t="s">
        <v>87</v>
      </c>
      <c r="B44" s="36" t="s">
        <v>81</v>
      </c>
      <c r="C44" s="37" t="s">
        <v>88</v>
      </c>
      <c r="D44" s="41" t="s">
        <v>24</v>
      </c>
      <c r="E44" s="38" t="s">
        <v>21</v>
      </c>
      <c r="F44" s="38" t="s">
        <v>21</v>
      </c>
      <c r="G44" s="38" t="s">
        <v>21</v>
      </c>
      <c r="H44" s="38" t="s">
        <v>21</v>
      </c>
      <c r="I44" s="38" t="s">
        <v>21</v>
      </c>
      <c r="J44" s="38" t="s">
        <v>21</v>
      </c>
      <c r="K44" s="38">
        <v>1889.6</v>
      </c>
      <c r="L44" s="38">
        <v>1889.6</v>
      </c>
      <c r="M44" s="38">
        <v>1889.6</v>
      </c>
      <c r="N44" s="38">
        <f>SUM(K44:M44)</f>
        <v>5668.7999999999993</v>
      </c>
    </row>
    <row r="45" spans="1:14" ht="63" x14ac:dyDescent="0.25">
      <c r="A45" s="4">
        <v>6</v>
      </c>
      <c r="B45" s="3" t="s">
        <v>5</v>
      </c>
      <c r="C45" s="3" t="s">
        <v>72</v>
      </c>
      <c r="D45" s="4" t="s">
        <v>24</v>
      </c>
      <c r="E45" s="10">
        <v>102759.4</v>
      </c>
      <c r="F45" s="10">
        <v>87467.6</v>
      </c>
      <c r="G45" s="10">
        <v>60675.05</v>
      </c>
      <c r="H45" s="10">
        <v>59938.85</v>
      </c>
      <c r="I45" s="10">
        <v>33886.58</v>
      </c>
      <c r="J45" s="13">
        <v>31776.720000000001</v>
      </c>
      <c r="K45" s="13">
        <v>32576.700000000008</v>
      </c>
      <c r="L45" s="13">
        <v>33655.699999999997</v>
      </c>
      <c r="M45" s="13">
        <v>33655.699999999997</v>
      </c>
      <c r="N45" s="10">
        <f>SUM(E45:M45)</f>
        <v>476392.3</v>
      </c>
    </row>
    <row r="46" spans="1:14" ht="47.25" x14ac:dyDescent="0.25">
      <c r="A46" s="5">
        <v>7</v>
      </c>
      <c r="B46" s="3" t="s">
        <v>6</v>
      </c>
      <c r="C46" s="3" t="s">
        <v>73</v>
      </c>
      <c r="D46" s="4" t="s">
        <v>24</v>
      </c>
      <c r="E46" s="10">
        <v>483.3</v>
      </c>
      <c r="F46" s="10">
        <v>760</v>
      </c>
      <c r="G46" s="10">
        <v>548.9</v>
      </c>
      <c r="H46" s="10" t="s">
        <v>21</v>
      </c>
      <c r="I46" s="10" t="s">
        <v>21</v>
      </c>
      <c r="J46" s="13" t="s">
        <v>21</v>
      </c>
      <c r="K46" s="13" t="s">
        <v>21</v>
      </c>
      <c r="L46" s="13" t="s">
        <v>21</v>
      </c>
      <c r="M46" s="13" t="s">
        <v>21</v>
      </c>
      <c r="N46" s="10">
        <f>SUM(E46:M46)</f>
        <v>1792.1999999999998</v>
      </c>
    </row>
    <row r="47" spans="1:14" ht="31.5" x14ac:dyDescent="0.25">
      <c r="A47" s="5">
        <v>8</v>
      </c>
      <c r="B47" s="3" t="s">
        <v>7</v>
      </c>
      <c r="C47" s="3" t="s">
        <v>74</v>
      </c>
      <c r="D47" s="4" t="s">
        <v>24</v>
      </c>
      <c r="E47" s="11" t="s">
        <v>15</v>
      </c>
      <c r="F47" s="11" t="s">
        <v>15</v>
      </c>
      <c r="G47" s="11" t="s">
        <v>15</v>
      </c>
      <c r="H47" s="11" t="s">
        <v>15</v>
      </c>
      <c r="I47" s="11" t="s">
        <v>15</v>
      </c>
      <c r="J47" s="11" t="s">
        <v>15</v>
      </c>
      <c r="K47" s="11" t="s">
        <v>15</v>
      </c>
      <c r="L47" s="11" t="s">
        <v>15</v>
      </c>
      <c r="M47" s="11" t="s">
        <v>15</v>
      </c>
      <c r="N47" s="11" t="s">
        <v>15</v>
      </c>
    </row>
    <row r="48" spans="1:14" ht="31.5" x14ac:dyDescent="0.25">
      <c r="A48" s="5">
        <v>9</v>
      </c>
      <c r="B48" s="3" t="s">
        <v>8</v>
      </c>
      <c r="C48" s="3" t="s">
        <v>75</v>
      </c>
      <c r="D48" s="4" t="s">
        <v>24</v>
      </c>
      <c r="E48" s="11" t="s">
        <v>15</v>
      </c>
      <c r="F48" s="11" t="s">
        <v>15</v>
      </c>
      <c r="G48" s="11" t="s">
        <v>15</v>
      </c>
      <c r="H48" s="11" t="s">
        <v>15</v>
      </c>
      <c r="I48" s="11" t="s">
        <v>15</v>
      </c>
      <c r="J48" s="11" t="s">
        <v>15</v>
      </c>
      <c r="K48" s="11" t="s">
        <v>15</v>
      </c>
      <c r="L48" s="11" t="s">
        <v>15</v>
      </c>
      <c r="M48" s="11" t="s">
        <v>15</v>
      </c>
      <c r="N48" s="11" t="s">
        <v>15</v>
      </c>
    </row>
    <row r="49" spans="1:14" ht="47.25" x14ac:dyDescent="0.25">
      <c r="A49" s="5">
        <v>10</v>
      </c>
      <c r="B49" s="3" t="s">
        <v>9</v>
      </c>
      <c r="C49" s="3" t="s">
        <v>76</v>
      </c>
      <c r="D49" s="4" t="s">
        <v>24</v>
      </c>
      <c r="E49" s="10">
        <v>4195.8</v>
      </c>
      <c r="F49" s="10">
        <v>595</v>
      </c>
      <c r="G49" s="10">
        <v>280</v>
      </c>
      <c r="H49" s="10">
        <v>99</v>
      </c>
      <c r="I49" s="10">
        <v>197.51</v>
      </c>
      <c r="J49" s="13">
        <v>99</v>
      </c>
      <c r="K49" s="13">
        <v>99</v>
      </c>
      <c r="L49" s="13">
        <v>100</v>
      </c>
      <c r="M49" s="13">
        <v>100</v>
      </c>
      <c r="N49" s="10">
        <f>SUM(E49:M49)</f>
        <v>5765.31</v>
      </c>
    </row>
    <row r="50" spans="1:14" ht="32.25" customHeight="1" x14ac:dyDescent="0.25">
      <c r="A50" s="4">
        <v>11</v>
      </c>
      <c r="B50" s="3" t="s">
        <v>10</v>
      </c>
      <c r="C50" s="3" t="s">
        <v>77</v>
      </c>
      <c r="D50" s="4" t="s">
        <v>24</v>
      </c>
      <c r="E50" s="10">
        <v>264099</v>
      </c>
      <c r="F50" s="10">
        <v>250666.3</v>
      </c>
      <c r="G50" s="10">
        <v>223198.65</v>
      </c>
      <c r="H50" s="10">
        <v>211729.66</v>
      </c>
      <c r="I50" s="10">
        <v>224661.09</v>
      </c>
      <c r="J50" s="13">
        <v>220930.46</v>
      </c>
      <c r="K50" s="13">
        <v>206889.40000000002</v>
      </c>
      <c r="L50" s="13">
        <v>207439.9</v>
      </c>
      <c r="M50" s="13">
        <v>207903.2</v>
      </c>
      <c r="N50" s="10">
        <f>SUM(E50:M50)</f>
        <v>2017517.66</v>
      </c>
    </row>
    <row r="51" spans="1:14" ht="78.75" x14ac:dyDescent="0.25">
      <c r="A51" s="4">
        <v>12</v>
      </c>
      <c r="B51" s="3" t="s">
        <v>35</v>
      </c>
      <c r="C51" s="3" t="s">
        <v>78</v>
      </c>
      <c r="D51" s="4" t="s">
        <v>24</v>
      </c>
      <c r="E51" s="10" t="s">
        <v>21</v>
      </c>
      <c r="F51" s="10" t="s">
        <v>21</v>
      </c>
      <c r="G51" s="10" t="s">
        <v>21</v>
      </c>
      <c r="H51" s="10" t="s">
        <v>21</v>
      </c>
      <c r="I51" s="10">
        <v>350</v>
      </c>
      <c r="J51" s="13">
        <v>420</v>
      </c>
      <c r="K51" s="13">
        <v>350</v>
      </c>
      <c r="L51" s="13">
        <v>350</v>
      </c>
      <c r="M51" s="13">
        <v>350</v>
      </c>
      <c r="N51" s="10">
        <f>SUM(E51:M51)</f>
        <v>1820</v>
      </c>
    </row>
    <row r="52" spans="1:14" ht="31.5" x14ac:dyDescent="0.25">
      <c r="A52" s="4">
        <v>13</v>
      </c>
      <c r="B52" s="3" t="s">
        <v>37</v>
      </c>
      <c r="C52" s="3" t="s">
        <v>69</v>
      </c>
      <c r="D52" s="4" t="s">
        <v>24</v>
      </c>
      <c r="E52" s="10" t="s">
        <v>21</v>
      </c>
      <c r="F52" s="10" t="s">
        <v>21</v>
      </c>
      <c r="G52" s="10" t="s">
        <v>21</v>
      </c>
      <c r="H52" s="10" t="s">
        <v>21</v>
      </c>
      <c r="I52" s="13" t="s">
        <v>15</v>
      </c>
      <c r="J52" s="13" t="s">
        <v>21</v>
      </c>
      <c r="K52" s="13" t="s">
        <v>21</v>
      </c>
      <c r="L52" s="13" t="s">
        <v>21</v>
      </c>
      <c r="M52" s="13" t="s">
        <v>21</v>
      </c>
      <c r="N52" s="13" t="s">
        <v>15</v>
      </c>
    </row>
    <row r="53" spans="1:14" ht="63" x14ac:dyDescent="0.25">
      <c r="A53" s="4">
        <v>14</v>
      </c>
      <c r="B53" s="3" t="s">
        <v>81</v>
      </c>
      <c r="C53" s="3" t="s">
        <v>82</v>
      </c>
      <c r="D53" s="4" t="s">
        <v>24</v>
      </c>
      <c r="E53" s="10" t="s">
        <v>21</v>
      </c>
      <c r="F53" s="10" t="s">
        <v>21</v>
      </c>
      <c r="G53" s="10" t="s">
        <v>21</v>
      </c>
      <c r="H53" s="10" t="s">
        <v>21</v>
      </c>
      <c r="I53" s="10" t="s">
        <v>21</v>
      </c>
      <c r="J53" s="10" t="s">
        <v>21</v>
      </c>
      <c r="K53" s="13">
        <v>1080</v>
      </c>
      <c r="L53" s="13">
        <v>0</v>
      </c>
      <c r="M53" s="13">
        <v>0</v>
      </c>
      <c r="N53" s="13">
        <f>SUM(E53:M53)</f>
        <v>1080</v>
      </c>
    </row>
    <row r="55" spans="1:14" x14ac:dyDescent="0.25">
      <c r="A55" s="1" t="s">
        <v>36</v>
      </c>
    </row>
    <row r="57" spans="1:14" x14ac:dyDescent="0.25">
      <c r="A57" s="62" t="s">
        <v>50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</row>
  </sheetData>
  <mergeCells count="17">
    <mergeCell ref="C33:C35"/>
    <mergeCell ref="B33:B35"/>
    <mergeCell ref="A33:A35"/>
    <mergeCell ref="A57:N57"/>
    <mergeCell ref="A6:N6"/>
    <mergeCell ref="C27:C29"/>
    <mergeCell ref="B27:B29"/>
    <mergeCell ref="C8:C9"/>
    <mergeCell ref="D8:D9"/>
    <mergeCell ref="A7:N7"/>
    <mergeCell ref="E8:N8"/>
    <mergeCell ref="A8:A9"/>
    <mergeCell ref="B8:B9"/>
    <mergeCell ref="A27:A29"/>
    <mergeCell ref="C11:C13"/>
    <mergeCell ref="B11:B13"/>
    <mergeCell ref="A11:A16"/>
  </mergeCells>
  <printOptions horizontalCentered="1"/>
  <pageMargins left="0.31496062992125984" right="0.19685039370078741" top="0.6692913385826772" bottom="0.35433070866141736" header="0.31496062992125984" footer="0.31496062992125984"/>
  <pageSetup paperSize="9" scale="67" firstPageNumber="26" fitToHeight="4" orientation="landscape" useFirstPageNumber="1" r:id="rId1"/>
  <headerFooter scaleWithDoc="0" alignWithMargins="0">
    <oddHeader>&amp;C&amp;"Times New Roman,обычный"&amp;P</oddHeader>
  </headerFooter>
  <rowBreaks count="3" manualBreakCount="3">
    <brk id="22" max="13" man="1"/>
    <brk id="32" max="13" man="1"/>
    <brk id="5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УГСЗН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slobodina_ai</cp:lastModifiedBy>
  <cp:lastPrinted>2019-07-15T16:42:36Z</cp:lastPrinted>
  <dcterms:created xsi:type="dcterms:W3CDTF">2014-10-01T07:18:27Z</dcterms:created>
  <dcterms:modified xsi:type="dcterms:W3CDTF">2019-07-29T06:54:31Z</dcterms:modified>
</cp:coreProperties>
</file>